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20_Daten\"/>
    </mc:Choice>
  </mc:AlternateContent>
  <xr:revisionPtr revIDLastSave="0" documentId="13_ncr:1_{4311F0C3-98E3-4729-8103-59B5BD9DD827}" xr6:coauthVersionLast="44" xr6:coauthVersionMax="44" xr10:uidLastSave="{00000000-0000-0000-0000-000000000000}"/>
  <bookViews>
    <workbookView xWindow="1950" yWindow="1365" windowWidth="23520" windowHeight="14235" xr2:uid="{00000000-000D-0000-FFFF-FFFF00000000}"/>
  </bookViews>
  <sheets>
    <sheet name="6J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K21" i="1" l="1"/>
  <c r="H21" i="1"/>
  <c r="E21" i="1"/>
  <c r="B21" i="1"/>
  <c r="C19" i="1" s="1"/>
  <c r="L19" i="1"/>
  <c r="I19" i="1"/>
  <c r="F19" i="1"/>
  <c r="L18" i="1"/>
  <c r="I18" i="1"/>
  <c r="F18" i="1"/>
  <c r="C18" i="1"/>
  <c r="L17" i="1"/>
  <c r="I17" i="1"/>
  <c r="F17" i="1"/>
  <c r="C17" i="1"/>
  <c r="L16" i="1"/>
  <c r="I16" i="1"/>
  <c r="F16" i="1"/>
  <c r="C16" i="1"/>
  <c r="L15" i="1"/>
  <c r="I15" i="1"/>
  <c r="F15" i="1"/>
  <c r="C15" i="1"/>
  <c r="F24" i="1" s="1"/>
  <c r="L14" i="1"/>
  <c r="I14" i="1"/>
  <c r="F14" i="1"/>
  <c r="C14" i="1"/>
  <c r="L12" i="1"/>
  <c r="I12" i="1"/>
  <c r="F12" i="1"/>
  <c r="C12" i="1"/>
  <c r="L11" i="1"/>
  <c r="I11" i="1"/>
  <c r="F11" i="1"/>
  <c r="C11" i="1"/>
  <c r="L10" i="1"/>
  <c r="I10" i="1"/>
  <c r="F10" i="1"/>
  <c r="C10" i="1"/>
  <c r="B24" i="1" s="1"/>
  <c r="L9" i="1"/>
  <c r="I9" i="1"/>
  <c r="F9" i="1"/>
  <c r="C9" i="1"/>
  <c r="E26" i="1" s="1"/>
  <c r="F26" i="1" l="1"/>
  <c r="B26" i="1" s="1"/>
  <c r="F25" i="1"/>
  <c r="B25" i="1" l="1"/>
</calcChain>
</file>

<file path=xl/sharedStrings.xml><?xml version="1.0" encoding="utf-8"?>
<sst xmlns="http://schemas.openxmlformats.org/spreadsheetml/2006/main" count="45" uniqueCount="33">
  <si>
    <t>%</t>
  </si>
  <si>
    <t>Normabstand zum Modell Süd</t>
  </si>
  <si>
    <t>Äxte/Beile</t>
  </si>
  <si>
    <t xml:space="preserve">   (nach p. 265 ff. Abb 145)</t>
  </si>
  <si>
    <t xml:space="preserve">   davon handgeformt</t>
  </si>
  <si>
    <t>[</t>
  </si>
  <si>
    <t>]</t>
  </si>
  <si>
    <t>6. Jh. - Kulturmodelle West / Süd / Ost</t>
  </si>
  <si>
    <t>Anzahl datierte Gräber</t>
  </si>
  <si>
    <t>Gefässe:</t>
  </si>
  <si>
    <t>Süd</t>
  </si>
  <si>
    <t>Ergebnis:</t>
  </si>
  <si>
    <t>Gläser</t>
  </si>
  <si>
    <t>Lanzen</t>
  </si>
  <si>
    <t>Modell</t>
  </si>
  <si>
    <t>n</t>
  </si>
  <si>
    <t>Normabstand zum Modell Ost</t>
  </si>
  <si>
    <t>Normabstand zum Modell West</t>
  </si>
  <si>
    <t>Ost</t>
  </si>
  <si>
    <t>Saxe</t>
  </si>
  <si>
    <t>Schilde</t>
  </si>
  <si>
    <t>Spathen</t>
  </si>
  <si>
    <t>Summe Waffen</t>
  </si>
  <si>
    <t>Tongefässe</t>
  </si>
  <si>
    <t>F. Siegmund, Alemannen und Franken</t>
  </si>
  <si>
    <t>Waffen:</t>
  </si>
  <si>
    <t>West</t>
  </si>
  <si>
    <t>(Berlin 2000: deGruyter)</t>
  </si>
  <si>
    <t>Ergebnis: Normabstände</t>
  </si>
  <si>
    <t xml:space="preserve">  davon Schlitztüllen</t>
  </si>
  <si>
    <t>neuer Fall:</t>
  </si>
  <si>
    <t>Eingabe Anzahl</t>
  </si>
  <si>
    <t xml:space="preserve">  davon Thür. Drehscheibenware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</si>
</sst>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409]\ #,##0.00"/>
    <numFmt numFmtId="165" formatCode="[$$-409]\ #,##0"/>
    <numFmt numFmtId="166" formatCode="0.0"/>
    <numFmt numFmtId="167" formatCode="#,##0.0"/>
  </numFmts>
  <fonts count="12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" fontId="3" fillId="0" borderId="0"/>
    <xf numFmtId="164" fontId="3" fillId="0" borderId="0"/>
    <xf numFmtId="10" fontId="3" fillId="0" borderId="0"/>
    <xf numFmtId="2" fontId="3" fillId="0" borderId="0"/>
    <xf numFmtId="14" fontId="3" fillId="0" borderId="0"/>
    <xf numFmtId="0" fontId="1" fillId="0" borderId="0"/>
    <xf numFmtId="0" fontId="2" fillId="0" borderId="0"/>
    <xf numFmtId="0" fontId="3" fillId="0" borderId="1"/>
    <xf numFmtId="3" fontId="3" fillId="0" borderId="0"/>
    <xf numFmtId="165" fontId="3" fillId="0" borderId="0"/>
    <xf numFmtId="0" fontId="3" fillId="0" borderId="0"/>
  </cellStyleXfs>
  <cellXfs count="26">
    <xf numFmtId="0" fontId="0" fillId="0" borderId="0" xfId="0" applyAlignment="1"/>
    <xf numFmtId="0" fontId="5" fillId="0" borderId="0" xfId="0" applyFont="1" applyAlignment="1"/>
    <xf numFmtId="0" fontId="6" fillId="0" borderId="0" xfId="11" applyFont="1" applyAlignment="1"/>
    <xf numFmtId="0" fontId="5" fillId="0" borderId="0" xfId="11" applyFont="1" applyAlignment="1">
      <alignment horizontal="right"/>
    </xf>
    <xf numFmtId="3" fontId="5" fillId="0" borderId="0" xfId="11" applyNumberFormat="1" applyFont="1" applyAlignment="1"/>
    <xf numFmtId="0" fontId="7" fillId="0" borderId="0" xfId="11" applyFont="1" applyAlignment="1"/>
    <xf numFmtId="0" fontId="5" fillId="0" borderId="0" xfId="11" applyFont="1" applyAlignment="1"/>
    <xf numFmtId="0" fontId="8" fillId="0" borderId="0" xfId="11" applyFont="1" applyAlignment="1"/>
    <xf numFmtId="0" fontId="8" fillId="0" borderId="0" xfId="11" applyFont="1" applyAlignment="1">
      <alignment horizontal="right"/>
    </xf>
    <xf numFmtId="0" fontId="8" fillId="0" borderId="0" xfId="0" applyFont="1" applyAlignment="1"/>
    <xf numFmtId="166" fontId="8" fillId="0" borderId="0" xfId="11" applyNumberFormat="1" applyFont="1" applyAlignme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11" applyFont="1" applyAlignment="1">
      <alignment horizontal="center"/>
    </xf>
    <xf numFmtId="0" fontId="4" fillId="0" borderId="4" xfId="0" applyFont="1" applyBorder="1" applyAlignment="1"/>
    <xf numFmtId="167" fontId="11" fillId="0" borderId="0" xfId="11" applyNumberFormat="1" applyFont="1" applyAlignment="1"/>
    <xf numFmtId="0" fontId="9" fillId="2" borderId="0" xfId="11" applyFont="1" applyFill="1" applyAlignment="1">
      <alignment horizontal="center"/>
    </xf>
    <xf numFmtId="0" fontId="9" fillId="2" borderId="2" xfId="11" applyFont="1" applyFill="1" applyBorder="1" applyAlignment="1"/>
    <xf numFmtId="0" fontId="9" fillId="2" borderId="4" xfId="11" applyFont="1" applyFill="1" applyBorder="1" applyAlignment="1"/>
    <xf numFmtId="0" fontId="9" fillId="2" borderId="3" xfId="11" applyFont="1" applyFill="1" applyBorder="1" applyAlignment="1"/>
    <xf numFmtId="2" fontId="10" fillId="2" borderId="2" xfId="11" applyNumberFormat="1" applyFont="1" applyFill="1" applyBorder="1" applyAlignment="1"/>
    <xf numFmtId="2" fontId="10" fillId="2" borderId="4" xfId="11" applyNumberFormat="1" applyFont="1" applyFill="1" applyBorder="1" applyAlignment="1"/>
    <xf numFmtId="2" fontId="10" fillId="2" borderId="3" xfId="11" applyNumberFormat="1" applyFont="1" applyFill="1" applyBorder="1" applyAlignment="1"/>
    <xf numFmtId="0" fontId="9" fillId="2" borderId="2" xfId="0" applyFont="1" applyFill="1" applyBorder="1" applyAlignment="1"/>
    <xf numFmtId="0" fontId="10" fillId="2" borderId="3" xfId="0" applyFont="1" applyFill="1" applyBorder="1" applyAlignment="1"/>
  </cellXfs>
  <cellStyles count="12">
    <cellStyle name="Angeben" xfId="4" xr:uid="{00000000-0005-0000-0000-000004000000}"/>
    <cellStyle name="Datum" xfId="5" xr:uid="{00000000-0005-0000-0000-000005000000}"/>
    <cellStyle name="Gesamt" xfId="8" xr:uid="{00000000-0005-0000-0000-000008000000}"/>
    <cellStyle name="Komma" xfId="1" xr:uid="{00000000-0005-0000-0000-000001000000}"/>
    <cellStyle name="Komma0" xfId="9" xr:uid="{00000000-0005-0000-0000-000009000000}"/>
    <cellStyle name="Normal" xfId="11" xr:uid="{00000000-0005-0000-0000-000000000000}"/>
    <cellStyle name="Prozent" xfId="3" xr:uid="{00000000-0005-0000-0000-000003000000}"/>
    <cellStyle name="Standard" xfId="0" builtinId="0"/>
    <cellStyle name="Titel 1" xfId="6" xr:uid="{00000000-0005-0000-0000-000006000000}"/>
    <cellStyle name="Titel 2" xfId="7" xr:uid="{00000000-0005-0000-0000-000007000000}"/>
    <cellStyle name="Währung" xfId="2" xr:uid="{00000000-0005-0000-0000-000002000000}"/>
    <cellStyle name="Währung0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0000FF"/>
      <rgbColor rgb="00FFFFFF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defaultGridColor="0" topLeftCell="A2" colorId="0" workbookViewId="0">
      <selection activeCell="B28" sqref="B28"/>
    </sheetView>
  </sheetViews>
  <sheetFormatPr baseColWidth="10" defaultColWidth="9.140625" defaultRowHeight="12.75" x14ac:dyDescent="0.2"/>
  <cols>
    <col min="1" max="1" width="33.85546875"/>
    <col min="2" max="2" width="11.42578125"/>
    <col min="3" max="3" width="7.140625" customWidth="1"/>
    <col min="4" max="4" width="2.140625"/>
    <col min="6" max="6" width="7.7109375" customWidth="1"/>
    <col min="7" max="7" width="2.140625"/>
    <col min="8" max="8" width="7.7109375"/>
    <col min="9" max="9" width="7.140625" customWidth="1"/>
    <col min="10" max="10" width="1.85546875"/>
    <col min="11" max="11" width="7.7109375"/>
    <col min="12" max="12" width="6.7109375" customWidth="1"/>
  </cols>
  <sheetData>
    <row r="1" spans="1:14" ht="15" x14ac:dyDescent="0.25">
      <c r="A1" s="1" t="s">
        <v>24</v>
      </c>
      <c r="B1" s="17" t="s">
        <v>30</v>
      </c>
      <c r="C1" s="13"/>
      <c r="D1" s="13"/>
      <c r="E1" s="14" t="s">
        <v>14</v>
      </c>
      <c r="F1" s="13"/>
      <c r="G1" s="13"/>
      <c r="H1" s="14" t="s">
        <v>14</v>
      </c>
      <c r="I1" s="13"/>
      <c r="J1" s="13"/>
      <c r="K1" s="14" t="s">
        <v>14</v>
      </c>
      <c r="L1" s="1"/>
      <c r="M1" s="1"/>
      <c r="N1" s="1"/>
    </row>
    <row r="2" spans="1:14" ht="15" x14ac:dyDescent="0.25">
      <c r="A2" s="1" t="s">
        <v>27</v>
      </c>
      <c r="B2" s="13"/>
      <c r="C2" s="13"/>
      <c r="D2" s="13"/>
      <c r="E2" s="14" t="s">
        <v>26</v>
      </c>
      <c r="F2" s="13"/>
      <c r="G2" s="13"/>
      <c r="H2" s="14" t="s">
        <v>10</v>
      </c>
      <c r="I2" s="13"/>
      <c r="J2" s="13"/>
      <c r="K2" s="14" t="s">
        <v>18</v>
      </c>
      <c r="L2" s="1"/>
      <c r="M2" s="1"/>
      <c r="N2" s="1"/>
    </row>
    <row r="3" spans="1:14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x14ac:dyDescent="0.25">
      <c r="A4" s="1" t="s">
        <v>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 x14ac:dyDescent="0.25">
      <c r="A6" s="3"/>
      <c r="B6" s="3" t="s">
        <v>15</v>
      </c>
      <c r="C6" s="8" t="s">
        <v>0</v>
      </c>
      <c r="D6" s="3"/>
      <c r="E6" s="3" t="s">
        <v>15</v>
      </c>
      <c r="F6" s="8" t="s">
        <v>0</v>
      </c>
      <c r="G6" s="3"/>
      <c r="H6" s="3" t="s">
        <v>15</v>
      </c>
      <c r="I6" s="8" t="s">
        <v>0</v>
      </c>
      <c r="J6" s="11"/>
      <c r="K6" s="11" t="s">
        <v>15</v>
      </c>
      <c r="L6" s="12" t="s">
        <v>0</v>
      </c>
      <c r="M6" s="1"/>
      <c r="N6" s="1"/>
    </row>
    <row r="7" spans="1:14" ht="15" x14ac:dyDescent="0.25">
      <c r="A7" s="1" t="s">
        <v>8</v>
      </c>
      <c r="B7" s="18">
        <v>14</v>
      </c>
      <c r="C7" s="9"/>
      <c r="D7" s="1"/>
      <c r="E7" s="4">
        <v>1429</v>
      </c>
      <c r="F7" s="9"/>
      <c r="G7" s="1"/>
      <c r="H7" s="4">
        <v>1396</v>
      </c>
      <c r="I7" s="9"/>
      <c r="J7" s="1"/>
      <c r="K7" s="4">
        <v>105</v>
      </c>
      <c r="L7" s="9"/>
      <c r="M7" s="1"/>
      <c r="N7" s="1"/>
    </row>
    <row r="8" spans="1:14" ht="15" x14ac:dyDescent="0.25">
      <c r="A8" s="1"/>
      <c r="B8" s="15"/>
      <c r="C8" s="9"/>
      <c r="D8" s="1"/>
      <c r="E8" s="4"/>
      <c r="F8" s="9"/>
      <c r="G8" s="1"/>
      <c r="H8" s="4"/>
      <c r="I8" s="9"/>
      <c r="J8" s="1"/>
      <c r="K8" s="4"/>
      <c r="L8" s="9"/>
      <c r="M8" s="1"/>
      <c r="N8" s="1"/>
    </row>
    <row r="9" spans="1:14" ht="15" x14ac:dyDescent="0.25">
      <c r="A9" s="1" t="s">
        <v>23</v>
      </c>
      <c r="B9" s="19">
        <v>10</v>
      </c>
      <c r="C9" s="10">
        <f>(B9/B7)*100</f>
        <v>71.428571428571431</v>
      </c>
      <c r="D9" s="1"/>
      <c r="E9" s="4">
        <v>1117</v>
      </c>
      <c r="F9" s="10">
        <f>(E9/E7)*100</f>
        <v>78.166550034989498</v>
      </c>
      <c r="G9" s="1"/>
      <c r="H9" s="4">
        <v>529</v>
      </c>
      <c r="I9" s="10">
        <f>(H9/H7)*100</f>
        <v>37.893982808022926</v>
      </c>
      <c r="J9" s="1"/>
      <c r="K9" s="4">
        <v>109</v>
      </c>
      <c r="L9" s="10">
        <f>(K9/K7)*100</f>
        <v>103.80952380952382</v>
      </c>
      <c r="M9" s="1"/>
      <c r="N9" s="1"/>
    </row>
    <row r="10" spans="1:14" ht="15" x14ac:dyDescent="0.25">
      <c r="A10" s="1" t="s">
        <v>4</v>
      </c>
      <c r="B10" s="19">
        <v>6</v>
      </c>
      <c r="C10" s="10">
        <f>(B10/B9)*100</f>
        <v>60</v>
      </c>
      <c r="D10" s="1"/>
      <c r="E10" s="4">
        <v>16</v>
      </c>
      <c r="F10" s="10">
        <f>(E10/E9)*100</f>
        <v>1.4324082363473589</v>
      </c>
      <c r="G10" s="1"/>
      <c r="H10" s="4">
        <v>304</v>
      </c>
      <c r="I10" s="10">
        <f>(H10/H9)*100</f>
        <v>57.466918714555767</v>
      </c>
      <c r="J10" s="1"/>
      <c r="K10" s="4">
        <v>46</v>
      </c>
      <c r="L10" s="10">
        <f>(K10/K9)*100</f>
        <v>42.201834862385326</v>
      </c>
      <c r="M10" s="1"/>
      <c r="N10" s="1"/>
    </row>
    <row r="11" spans="1:14" ht="15" x14ac:dyDescent="0.25">
      <c r="A11" s="1" t="s">
        <v>32</v>
      </c>
      <c r="B11" s="19">
        <v>3</v>
      </c>
      <c r="C11" s="10">
        <f>(B11/B9)*100</f>
        <v>30</v>
      </c>
      <c r="D11" s="1"/>
      <c r="E11" s="4">
        <v>1</v>
      </c>
      <c r="F11" s="10">
        <f>(E11/E9)*100</f>
        <v>8.9525514771709933E-2</v>
      </c>
      <c r="G11" s="1"/>
      <c r="H11" s="4">
        <v>5</v>
      </c>
      <c r="I11" s="10">
        <f>(H11/H9)*100</f>
        <v>0.94517958412098302</v>
      </c>
      <c r="J11" s="1"/>
      <c r="K11" s="4">
        <v>25</v>
      </c>
      <c r="L11" s="10">
        <f>(K11/K9)*100</f>
        <v>22.935779816513762</v>
      </c>
      <c r="M11" s="1"/>
      <c r="N11" s="1"/>
    </row>
    <row r="12" spans="1:14" ht="15" x14ac:dyDescent="0.25">
      <c r="A12" s="1" t="s">
        <v>12</v>
      </c>
      <c r="B12" s="19">
        <v>3</v>
      </c>
      <c r="C12" s="10">
        <f>(B12/B7)*100</f>
        <v>21.428571428571427</v>
      </c>
      <c r="D12" s="1"/>
      <c r="E12" s="4">
        <v>297</v>
      </c>
      <c r="F12" s="10">
        <f>(E12/E7)*100</f>
        <v>20.783764870538839</v>
      </c>
      <c r="G12" s="1"/>
      <c r="H12" s="4">
        <v>68</v>
      </c>
      <c r="I12" s="10">
        <f>(H12/H7)*100</f>
        <v>4.8710601719197708</v>
      </c>
      <c r="J12" s="1"/>
      <c r="K12" s="4">
        <v>1</v>
      </c>
      <c r="L12" s="10">
        <f>(K12/K7)*100</f>
        <v>0.95238095238095244</v>
      </c>
      <c r="M12" s="1"/>
      <c r="N12" s="1"/>
    </row>
    <row r="13" spans="1:14" ht="15" x14ac:dyDescent="0.25">
      <c r="A13" s="1"/>
      <c r="B13" s="15"/>
      <c r="C13" s="10"/>
      <c r="D13" s="1"/>
      <c r="E13" s="4"/>
      <c r="F13" s="9"/>
      <c r="G13" s="1"/>
      <c r="H13" s="4"/>
      <c r="I13" s="10"/>
      <c r="J13" s="1"/>
      <c r="K13" s="4"/>
      <c r="L13" s="9"/>
      <c r="M13" s="1"/>
      <c r="N13" s="1"/>
    </row>
    <row r="14" spans="1:14" ht="15" x14ac:dyDescent="0.25">
      <c r="A14" s="1" t="s">
        <v>21</v>
      </c>
      <c r="B14" s="19">
        <v>16</v>
      </c>
      <c r="C14" s="10">
        <f>(B14/B21)*100</f>
        <v>35.555555555555557</v>
      </c>
      <c r="D14" s="1"/>
      <c r="E14" s="4">
        <v>70</v>
      </c>
      <c r="F14" s="10">
        <f>(E14/E21)*100</f>
        <v>9.408602150537634</v>
      </c>
      <c r="G14" s="1"/>
      <c r="H14" s="4">
        <v>240</v>
      </c>
      <c r="I14" s="10">
        <f>(H14/H21)*100</f>
        <v>27.303754266211605</v>
      </c>
      <c r="J14" s="1"/>
      <c r="K14" s="4">
        <v>22</v>
      </c>
      <c r="L14" s="10">
        <f>(K14/K21)*100</f>
        <v>34.920634920634917</v>
      </c>
      <c r="M14" s="1"/>
      <c r="N14" s="1"/>
    </row>
    <row r="15" spans="1:14" ht="15" x14ac:dyDescent="0.25">
      <c r="A15" s="1" t="s">
        <v>19</v>
      </c>
      <c r="B15" s="19">
        <v>4</v>
      </c>
      <c r="C15" s="10">
        <f>(B15/B21)*100</f>
        <v>8.8888888888888893</v>
      </c>
      <c r="D15" s="1"/>
      <c r="E15" s="4">
        <v>141</v>
      </c>
      <c r="F15" s="10">
        <f>(E15/E21)*100</f>
        <v>18.951612903225808</v>
      </c>
      <c r="G15" s="1"/>
      <c r="H15" s="4">
        <v>214</v>
      </c>
      <c r="I15" s="10">
        <f>(H15/H21)*100</f>
        <v>24.345847554038681</v>
      </c>
      <c r="J15" s="1"/>
      <c r="K15" s="4">
        <v>2</v>
      </c>
      <c r="L15" s="10">
        <f>(K15/K21)*100</f>
        <v>3.1746031746031744</v>
      </c>
      <c r="M15" s="1"/>
      <c r="N15" s="1"/>
    </row>
    <row r="16" spans="1:14" ht="15" x14ac:dyDescent="0.25">
      <c r="A16" s="1" t="s">
        <v>13</v>
      </c>
      <c r="B16" s="19">
        <v>11</v>
      </c>
      <c r="C16" s="10">
        <f>(B16/B21)*100</f>
        <v>24.444444444444443</v>
      </c>
      <c r="D16" s="1"/>
      <c r="E16" s="4">
        <v>284</v>
      </c>
      <c r="F16" s="10">
        <f>(E16/E21)*100</f>
        <v>38.172043010752688</v>
      </c>
      <c r="G16" s="1"/>
      <c r="H16" s="4">
        <v>225</v>
      </c>
      <c r="I16" s="10">
        <f>(H16/H21)*100</f>
        <v>25.597269624573375</v>
      </c>
      <c r="J16" s="1"/>
      <c r="K16" s="4">
        <v>21</v>
      </c>
      <c r="L16" s="10">
        <f>(K16/K21)*100</f>
        <v>33.333333333333329</v>
      </c>
      <c r="M16" s="1"/>
      <c r="N16" s="1"/>
    </row>
    <row r="17" spans="1:14" ht="15" x14ac:dyDescent="0.25">
      <c r="A17" s="1" t="s">
        <v>29</v>
      </c>
      <c r="B17" s="19">
        <v>8</v>
      </c>
      <c r="C17" s="10">
        <f>(B17/B16)*100</f>
        <v>72.727272727272734</v>
      </c>
      <c r="D17" s="1"/>
      <c r="E17" s="4">
        <v>247</v>
      </c>
      <c r="F17" s="10">
        <f>(E17/E16)*100</f>
        <v>86.971830985915489</v>
      </c>
      <c r="G17" s="1"/>
      <c r="H17" s="4">
        <v>63</v>
      </c>
      <c r="I17" s="10">
        <f>(H17/H16)*100</f>
        <v>28.000000000000004</v>
      </c>
      <c r="J17" s="1"/>
      <c r="K17" s="4">
        <v>14</v>
      </c>
      <c r="L17" s="10">
        <f>(K17/K16)*100</f>
        <v>66.666666666666657</v>
      </c>
      <c r="M17" s="1"/>
      <c r="N17" s="1"/>
    </row>
    <row r="18" spans="1:14" ht="15" x14ac:dyDescent="0.25">
      <c r="A18" s="1" t="s">
        <v>2</v>
      </c>
      <c r="B18" s="19">
        <v>4</v>
      </c>
      <c r="C18" s="10">
        <f>(B18/B21)*100</f>
        <v>8.8888888888888893</v>
      </c>
      <c r="D18" s="1"/>
      <c r="E18" s="4">
        <v>179</v>
      </c>
      <c r="F18" s="10">
        <f>(E18/E21)*100</f>
        <v>24.059139784946236</v>
      </c>
      <c r="G18" s="1"/>
      <c r="H18" s="4">
        <v>55</v>
      </c>
      <c r="I18" s="10">
        <f>(H18/H21)*100</f>
        <v>6.2571103526734921</v>
      </c>
      <c r="J18" s="1"/>
      <c r="K18" s="4">
        <v>6</v>
      </c>
      <c r="L18" s="10">
        <f>(K18/K21)*100</f>
        <v>9.5238095238095237</v>
      </c>
      <c r="M18" s="1"/>
      <c r="N18" s="1"/>
    </row>
    <row r="19" spans="1:14" ht="15" x14ac:dyDescent="0.25">
      <c r="A19" s="1" t="s">
        <v>20</v>
      </c>
      <c r="B19" s="20">
        <v>10</v>
      </c>
      <c r="C19" s="10">
        <f>(B19/B21)*100</f>
        <v>22.222222222222221</v>
      </c>
      <c r="D19" s="1"/>
      <c r="E19" s="4">
        <v>70</v>
      </c>
      <c r="F19" s="10">
        <f>(E19/E21)*100</f>
        <v>9.408602150537634</v>
      </c>
      <c r="G19" s="1"/>
      <c r="H19" s="4">
        <v>145</v>
      </c>
      <c r="I19" s="10">
        <f>(H19/H21)*100</f>
        <v>16.496018202502842</v>
      </c>
      <c r="J19" s="1"/>
      <c r="K19" s="4">
        <v>12</v>
      </c>
      <c r="L19" s="10">
        <f>(K19/K21)*100</f>
        <v>19.047619047619047</v>
      </c>
      <c r="M19" s="1"/>
      <c r="N19" s="1"/>
    </row>
    <row r="20" spans="1:14" ht="15" x14ac:dyDescent="0.25">
      <c r="A20" s="1"/>
      <c r="B20" s="5"/>
      <c r="C20" s="6"/>
      <c r="D20" s="1"/>
      <c r="E20" s="4"/>
      <c r="F20" s="6"/>
      <c r="G20" s="1"/>
      <c r="H20" s="4"/>
      <c r="I20" s="1"/>
      <c r="J20" s="1"/>
      <c r="K20" s="4"/>
      <c r="L20" s="6"/>
      <c r="M20" s="1"/>
      <c r="N20" s="1"/>
    </row>
    <row r="21" spans="1:14" ht="15" x14ac:dyDescent="0.25">
      <c r="A21" s="1" t="s">
        <v>22</v>
      </c>
      <c r="B21" s="1">
        <f>(B14+B15+B16+B18+B19)</f>
        <v>45</v>
      </c>
      <c r="C21" s="1"/>
      <c r="D21" s="1"/>
      <c r="E21" s="4">
        <f>(E14+E15+E16+E18+E19)</f>
        <v>744</v>
      </c>
      <c r="F21" s="1"/>
      <c r="G21" s="1"/>
      <c r="H21" s="4">
        <f>(H14+H15+H16+H18+H19)</f>
        <v>879</v>
      </c>
      <c r="I21" s="1"/>
      <c r="J21" s="1"/>
      <c r="K21" s="4">
        <f>(K14+K15+K16+K18+K19)</f>
        <v>63</v>
      </c>
      <c r="L21" s="1"/>
      <c r="M21" s="1"/>
      <c r="N21" s="1"/>
    </row>
    <row r="22" spans="1:14" ht="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" x14ac:dyDescent="0.25">
      <c r="A23" s="2" t="s">
        <v>11</v>
      </c>
      <c r="B23" s="1"/>
      <c r="C23" s="1"/>
      <c r="D23" s="1"/>
      <c r="E23" s="7" t="s">
        <v>9</v>
      </c>
      <c r="F23" s="7" t="s">
        <v>25</v>
      </c>
      <c r="G23" s="1"/>
      <c r="H23" s="1"/>
      <c r="I23" s="1"/>
      <c r="J23" s="1"/>
      <c r="K23" s="1"/>
      <c r="L23" s="1"/>
      <c r="M23" s="1"/>
      <c r="N23" s="1"/>
    </row>
    <row r="24" spans="1:14" ht="15" x14ac:dyDescent="0.25">
      <c r="A24" s="1" t="s">
        <v>17</v>
      </c>
      <c r="B24" s="21">
        <f>(SQRT((2*E24)+F24))/14</f>
        <v>7.2533708564699824</v>
      </c>
      <c r="C24" s="1"/>
      <c r="D24" s="1" t="s">
        <v>5</v>
      </c>
      <c r="E24" s="16">
        <f>((C9-F9)*(C9-F9))+((C10-F10)*(C10-F10))+((C11-F11)*(C11-F11))+((C12-F12)*(C12-F12))</f>
        <v>4370.6154201231948</v>
      </c>
      <c r="F24" s="16">
        <f>((C14-F14)*(C14-F14))+((C15-F15)*(C15-F15))+((C16-F16)*(C16-F16))+((C17-F17)*(C17-F17))+((C18-F18)*(C18-F18))+((C19-F19)*(C19-F19))</f>
        <v>1570.6013609252736</v>
      </c>
      <c r="G24" s="1" t="s">
        <v>6</v>
      </c>
      <c r="H24" s="1"/>
      <c r="I24" s="1"/>
      <c r="J24" s="1"/>
      <c r="K24" s="1"/>
      <c r="L24" s="1"/>
      <c r="M24" s="1"/>
      <c r="N24" s="1"/>
    </row>
    <row r="25" spans="1:14" ht="15" x14ac:dyDescent="0.25">
      <c r="A25" s="1" t="s">
        <v>1</v>
      </c>
      <c r="B25" s="22">
        <f>(SQRT((2*E25)+F25))/14</f>
        <v>5.9105669831763024</v>
      </c>
      <c r="C25" s="1"/>
      <c r="D25" s="1" t="s">
        <v>5</v>
      </c>
      <c r="E25" s="16">
        <f>((C9-I9)*(C9-I9))+((C10-I10)*(C10-I10))+((C11-I11)*(C11-I11))+((C12-I12)*(C12-I12))</f>
        <v>2249.3189031612155</v>
      </c>
      <c r="F25" s="16">
        <f>((C14-I14)*(C14-I14))+((C15-I15)*(C15-I15))+((C16-I16)*(C16-I16))+((C17-I17)*(C17-I17))+((C18-I18)*(C18-I18))+((C19-I19)*(C19-I19))</f>
        <v>2348.5833979498766</v>
      </c>
      <c r="G25" s="1" t="s">
        <v>6</v>
      </c>
      <c r="H25" s="1"/>
      <c r="I25" s="1"/>
      <c r="J25" s="1"/>
      <c r="K25" s="1"/>
      <c r="L25" s="1"/>
      <c r="M25" s="1"/>
      <c r="N25" s="1"/>
    </row>
    <row r="26" spans="1:14" ht="15" x14ac:dyDescent="0.25">
      <c r="A26" s="1" t="s">
        <v>16</v>
      </c>
      <c r="B26" s="23">
        <f>(SQRT((2*E26)+F26))/14</f>
        <v>4.4194822577628994</v>
      </c>
      <c r="C26" s="1"/>
      <c r="D26" s="1" t="s">
        <v>5</v>
      </c>
      <c r="E26" s="16">
        <f>((C9-L9)*(C9-L9))+((C10-L10)*(C10-L10))+((C11-L11)*(C11-L11))+((C12-L12)*(C12-L12))</f>
        <v>1834.4783425813166</v>
      </c>
      <c r="F26" s="16">
        <f>((C14-L14)*(C14-L14))+((C15-L15)*(C15-L15))+((C16-L16)*(C16-L16))+((C17-L17)*(C17-L17))+((C18-L18)*(C18-L18))+((C19-L19)*(C19-L19))</f>
        <v>159.28070646685379</v>
      </c>
      <c r="G26" s="1" t="s">
        <v>6</v>
      </c>
      <c r="H26" s="1"/>
      <c r="I26" s="1"/>
      <c r="J26" s="1"/>
      <c r="K26" s="1"/>
      <c r="L26" s="1"/>
      <c r="M26" s="1"/>
      <c r="N26" s="1"/>
    </row>
    <row r="27" spans="1:14" ht="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" x14ac:dyDescent="0.25">
      <c r="A28" s="24" t="s">
        <v>31</v>
      </c>
    </row>
    <row r="29" spans="1:14" ht="15" x14ac:dyDescent="0.25">
      <c r="A29" s="25" t="s">
        <v>28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6Jh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Frank Siegmund</cp:lastModifiedBy>
  <dcterms:modified xsi:type="dcterms:W3CDTF">2020-01-26T14:22:29Z</dcterms:modified>
  <cp:category/>
</cp:coreProperties>
</file>